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lcsc.sharepoint.com/sites/smallbusiness/Shared Documents/UEZ Program Applications/Loan Application Documents/"/>
    </mc:Choice>
  </mc:AlternateContent>
  <xr:revisionPtr revIDLastSave="7" documentId="8_{AC4BBCD9-F444-4CBB-B8AE-C860C5747708}" xr6:coauthVersionLast="47" xr6:coauthVersionMax="47" xr10:uidLastSave="{75879770-0D32-49CF-A705-5375F09A86C3}"/>
  <bookViews>
    <workbookView xWindow="-120" yWindow="-120" windowWidth="29040" windowHeight="15840" xr2:uid="{A5143933-B9DC-4857-AE63-A42FAB66229E}"/>
  </bookViews>
  <sheets>
    <sheet name="Cash Flow Forecast 24 Months" sheetId="1" r:id="rId1"/>
  </sheets>
  <definedNames>
    <definedName name="__IntlFixup" hidden="1">TRUE</definedName>
    <definedName name="_Order1" hidden="1">0</definedName>
    <definedName name="Data.Dump" localSheetId="0" hidden="1">OFFSET([0]!Data.Top.Left,1,0)</definedName>
    <definedName name="Data.Dump" hidden="1">OFFSET([0]!Data.Top.Left,1,0)</definedName>
    <definedName name="HTML_CodePage" hidden="1">1252</definedName>
    <definedName name="HTML_Control" localSheetId="0" hidden="1">{"'Leverage'!$B$2:$M$418"}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localSheetId="0" hidden="1">OFFSET([0]!Data.Top.Left,1,0)</definedName>
    <definedName name="Ownership" hidden="1">OFFSET([0]!Data.Top.Left,1,0)</definedName>
    <definedName name="_xlnm.Print_Area" localSheetId="0">'Cash Flow Forecast 24 Months'!$C$3:$Q$81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H8" i="1" s="1"/>
  <c r="I8" i="1" s="1"/>
  <c r="J8" i="1" s="1"/>
  <c r="K8" i="1" s="1"/>
  <c r="L8" i="1" s="1"/>
  <c r="M8" i="1" s="1"/>
  <c r="N8" i="1" s="1"/>
  <c r="O8" i="1" s="1"/>
  <c r="P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F11" i="1"/>
  <c r="G11" i="1" s="1"/>
  <c r="Q13" i="1"/>
  <c r="E14" i="1"/>
  <c r="Q17" i="1"/>
  <c r="Q18" i="1"/>
  <c r="Q19" i="1"/>
  <c r="Q20" i="1"/>
  <c r="Q21" i="1"/>
  <c r="Q22" i="1"/>
  <c r="Q23" i="1"/>
  <c r="E25" i="1"/>
  <c r="Q26" i="1"/>
  <c r="Q27" i="1"/>
  <c r="Q29" i="1"/>
  <c r="Q30" i="1"/>
  <c r="Q31" i="1"/>
  <c r="Q32" i="1"/>
  <c r="Q33" i="1"/>
  <c r="Q34" i="1"/>
  <c r="Q35" i="1"/>
  <c r="Q36" i="1"/>
  <c r="Q37" i="1"/>
  <c r="E38" i="1"/>
  <c r="E40" i="1"/>
  <c r="D44" i="1"/>
  <c r="E42" i="1" s="1"/>
  <c r="E44" i="1" s="1"/>
  <c r="F42" i="1" s="1"/>
  <c r="Q52" i="1"/>
  <c r="F53" i="1"/>
  <c r="F77" i="1" s="1"/>
  <c r="G53" i="1"/>
  <c r="G77" i="1" s="1"/>
  <c r="H53" i="1"/>
  <c r="I53" i="1"/>
  <c r="J53" i="1"/>
  <c r="J77" i="1" s="1"/>
  <c r="K53" i="1"/>
  <c r="K77" i="1" s="1"/>
  <c r="L53" i="1"/>
  <c r="L77" i="1" s="1"/>
  <c r="M53" i="1"/>
  <c r="M77" i="1" s="1"/>
  <c r="N53" i="1"/>
  <c r="N77" i="1" s="1"/>
  <c r="O53" i="1"/>
  <c r="P53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E75" i="1"/>
  <c r="F75" i="1"/>
  <c r="Q75" i="1" s="1"/>
  <c r="G75" i="1"/>
  <c r="H75" i="1"/>
  <c r="I75" i="1"/>
  <c r="J75" i="1"/>
  <c r="K75" i="1"/>
  <c r="L75" i="1"/>
  <c r="M75" i="1"/>
  <c r="N75" i="1"/>
  <c r="O75" i="1"/>
  <c r="P75" i="1"/>
  <c r="H77" i="1"/>
  <c r="I77" i="1"/>
  <c r="O77" i="1"/>
  <c r="P77" i="1"/>
  <c r="H11" i="1" l="1"/>
  <c r="G14" i="1"/>
  <c r="G25" i="1"/>
  <c r="G38" i="1" s="1"/>
  <c r="F25" i="1"/>
  <c r="F38" i="1" s="1"/>
  <c r="F14" i="1"/>
  <c r="G40" i="1" l="1"/>
  <c r="F40" i="1"/>
  <c r="I11" i="1"/>
  <c r="H14" i="1"/>
  <c r="H25" i="1"/>
  <c r="H38" i="1" s="1"/>
  <c r="H40" i="1" l="1"/>
  <c r="I25" i="1"/>
  <c r="J11" i="1"/>
  <c r="I14" i="1"/>
  <c r="F44" i="1"/>
  <c r="G42" i="1" s="1"/>
  <c r="G44" i="1" s="1"/>
  <c r="H42" i="1" s="1"/>
  <c r="I38" i="1" l="1"/>
  <c r="H44" i="1"/>
  <c r="I42" i="1" s="1"/>
  <c r="I44" i="1" s="1"/>
  <c r="J42" i="1" s="1"/>
  <c r="I40" i="1"/>
  <c r="J25" i="1"/>
  <c r="J38" i="1" s="1"/>
  <c r="K11" i="1"/>
  <c r="J14" i="1"/>
  <c r="J40" i="1" s="1"/>
  <c r="J44" i="1" l="1"/>
  <c r="K42" i="1" s="1"/>
  <c r="K25" i="1"/>
  <c r="K38" i="1" s="1"/>
  <c r="L11" i="1"/>
  <c r="K14" i="1"/>
  <c r="K40" i="1" s="1"/>
  <c r="L25" i="1" l="1"/>
  <c r="L38" i="1" s="1"/>
  <c r="L14" i="1"/>
  <c r="L40" i="1" s="1"/>
  <c r="M11" i="1"/>
  <c r="K44" i="1"/>
  <c r="L42" i="1" s="1"/>
  <c r="L44" i="1" l="1"/>
  <c r="M42" i="1" s="1"/>
  <c r="M25" i="1"/>
  <c r="M38" i="1" s="1"/>
  <c r="M14" i="1"/>
  <c r="M40" i="1" s="1"/>
  <c r="N11" i="1"/>
  <c r="N25" i="1" l="1"/>
  <c r="N38" i="1" s="1"/>
  <c r="N14" i="1"/>
  <c r="N40" i="1" s="1"/>
  <c r="O11" i="1"/>
  <c r="M44" i="1"/>
  <c r="N42" i="1" s="1"/>
  <c r="N44" i="1" s="1"/>
  <c r="O42" i="1" s="1"/>
  <c r="O14" i="1" l="1"/>
  <c r="O25" i="1"/>
  <c r="O38" i="1" s="1"/>
  <c r="P11" i="1"/>
  <c r="Q11" i="1"/>
  <c r="Q14" i="1" s="1"/>
  <c r="O40" i="1" l="1"/>
  <c r="O44" i="1" s="1"/>
  <c r="P42" i="1" s="1"/>
  <c r="E51" i="1"/>
  <c r="P25" i="1"/>
  <c r="P14" i="1"/>
  <c r="P38" i="1" l="1"/>
  <c r="Q38" i="1" s="1"/>
  <c r="Q25" i="1"/>
  <c r="Q51" i="1"/>
  <c r="Q53" i="1" s="1"/>
  <c r="E53" i="1"/>
  <c r="E77" i="1" s="1"/>
  <c r="P40" i="1" l="1"/>
  <c r="Q40" i="1" l="1"/>
  <c r="P44" i="1"/>
  <c r="D77" i="1" s="1"/>
  <c r="Q77" i="1" l="1"/>
  <c r="D81" i="1"/>
  <c r="E79" i="1" s="1"/>
  <c r="E81" i="1" s="1"/>
  <c r="F79" i="1" s="1"/>
  <c r="F81" i="1" s="1"/>
  <c r="G79" i="1" s="1"/>
  <c r="G81" i="1" s="1"/>
  <c r="H79" i="1" s="1"/>
  <c r="H81" i="1" s="1"/>
  <c r="I79" i="1" s="1"/>
  <c r="I81" i="1" s="1"/>
  <c r="J79" i="1" s="1"/>
  <c r="J81" i="1" s="1"/>
  <c r="K79" i="1" s="1"/>
  <c r="K81" i="1" s="1"/>
  <c r="L79" i="1" s="1"/>
  <c r="L81" i="1" s="1"/>
  <c r="M79" i="1" s="1"/>
  <c r="M81" i="1" s="1"/>
  <c r="N79" i="1" s="1"/>
  <c r="N81" i="1" s="1"/>
  <c r="O79" i="1" s="1"/>
  <c r="O81" i="1" s="1"/>
  <c r="P79" i="1" s="1"/>
  <c r="P81" i="1" s="1"/>
</calcChain>
</file>

<file path=xl/sharedStrings.xml><?xml version="1.0" encoding="utf-8"?>
<sst xmlns="http://schemas.openxmlformats.org/spreadsheetml/2006/main" count="60" uniqueCount="44">
  <si>
    <t>Cash Flow Forecast - 24 Months</t>
  </si>
  <si>
    <t>CHANGE  TO 1st OF CURRENT MONTH</t>
  </si>
  <si>
    <t>Pre-Start</t>
  </si>
  <si>
    <t>Totals</t>
  </si>
  <si>
    <t>Receipts</t>
  </si>
  <si>
    <t xml:space="preserve"> </t>
  </si>
  <si>
    <t>Sales</t>
  </si>
  <si>
    <t>COGS</t>
  </si>
  <si>
    <t>Loans received</t>
  </si>
  <si>
    <t>Total Receipts</t>
  </si>
  <si>
    <t>Payments</t>
  </si>
  <si>
    <t>Advertising and Promotion</t>
  </si>
  <si>
    <t>Credit Card Service Fee</t>
  </si>
  <si>
    <t>Ksher Supervision</t>
  </si>
  <si>
    <t>Delivery Expense</t>
  </si>
  <si>
    <t>Office Expense</t>
  </si>
  <si>
    <t>Insurance Expense</t>
  </si>
  <si>
    <t>Office Supplies</t>
  </si>
  <si>
    <t>Payroll</t>
  </si>
  <si>
    <t>Professional Fees</t>
  </si>
  <si>
    <t>Rent Expense</t>
  </si>
  <si>
    <t>Utilities</t>
  </si>
  <si>
    <t>UEZ Loan Payments</t>
  </si>
  <si>
    <t>Van Purchase</t>
  </si>
  <si>
    <t xml:space="preserve">Website </t>
  </si>
  <si>
    <t>Total Payments</t>
  </si>
  <si>
    <t>Cashflow Surplus/Deficit (-)</t>
  </si>
  <si>
    <t>Opening Cash Balance</t>
  </si>
  <si>
    <t>Closing Cash Balance</t>
  </si>
  <si>
    <t>Automobile Expense/ Gas</t>
  </si>
  <si>
    <t>Bank Service Charges</t>
  </si>
  <si>
    <t>Computer and Internet Expenses</t>
  </si>
  <si>
    <t>Loan repayments</t>
  </si>
  <si>
    <t>Marketing/promotion</t>
  </si>
  <si>
    <t>Meals and Entertainment</t>
  </si>
  <si>
    <t>Miscellaneous</t>
  </si>
  <si>
    <t>Owner's drawings</t>
  </si>
  <si>
    <t>Postage</t>
  </si>
  <si>
    <t>Printing</t>
  </si>
  <si>
    <t>Repairs and maintenance</t>
  </si>
  <si>
    <t>Salaries, administrative</t>
  </si>
  <si>
    <t>Salaries, Drivers</t>
  </si>
  <si>
    <t xml:space="preserve">Telephone </t>
  </si>
  <si>
    <t>Vans finace charges/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</si>
</sst>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8"/>
      <color indexed="8"/>
      <name val="Tahoma"/>
      <family val="2"/>
    </font>
    <font>
      <b/>
      <sz val="8"/>
      <color indexed="8"/>
      <name val="Arial"/>
      <family val="2"/>
    </font>
    <font>
      <sz val="8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sz val="10"/>
      <color theme="0"/>
      <name val="Arial"/>
      <family val="2"/>
    </font>
    <font>
      <b/>
      <i/>
      <sz val="26"/>
      <color theme="7" tint="0.39997558519241921"/>
      <name val="Times New Roman"/>
      <family val="1"/>
    </font>
    <font>
      <sz val="8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37" fontId="2" fillId="0" borderId="1">
      <alignment vertical="center"/>
    </xf>
    <xf numFmtId="0" fontId="2" fillId="3" borderId="4" applyNumberFormat="0">
      <alignment horizontal="left" vertical="top" indent="1"/>
    </xf>
    <xf numFmtId="37" fontId="4" fillId="5" borderId="6" applyBorder="0" applyProtection="0">
      <alignment vertical="center"/>
    </xf>
    <xf numFmtId="4" fontId="4" fillId="5" borderId="15" applyBorder="0">
      <alignment horizontal="left" vertical="center" indent="2"/>
    </xf>
    <xf numFmtId="0" fontId="2" fillId="5" borderId="0" applyBorder="0">
      <alignment horizontal="left" vertical="center" indent="1"/>
    </xf>
    <xf numFmtId="0" fontId="2" fillId="0" borderId="4" applyNumberFormat="0" applyFill="0">
      <alignment horizontal="centerContinuous" vertical="top"/>
    </xf>
    <xf numFmtId="37" fontId="9" fillId="7" borderId="29" applyBorder="0">
      <alignment horizontal="left" vertical="center" indent="1"/>
    </xf>
  </cellStyleXfs>
  <cellXfs count="63">
    <xf numFmtId="0" fontId="0" fillId="0" borderId="0" xfId="0"/>
    <xf numFmtId="0" fontId="1" fillId="0" borderId="0" xfId="0" applyFont="1"/>
    <xf numFmtId="38" fontId="3" fillId="2" borderId="2" xfId="1" applyNumberFormat="1" applyFont="1" applyFill="1" applyBorder="1">
      <alignment vertical="center"/>
    </xf>
    <xf numFmtId="38" fontId="3" fillId="2" borderId="3" xfId="1" applyNumberFormat="1" applyFont="1" applyFill="1" applyBorder="1">
      <alignment vertical="center"/>
    </xf>
    <xf numFmtId="38" fontId="3" fillId="4" borderId="5" xfId="2" applyNumberFormat="1" applyFont="1" applyFill="1" applyBorder="1">
      <alignment horizontal="left" vertical="top" indent="1"/>
    </xf>
    <xf numFmtId="38" fontId="5" fillId="5" borderId="7" xfId="3" applyNumberFormat="1" applyFont="1" applyBorder="1">
      <alignment vertical="center"/>
    </xf>
    <xf numFmtId="38" fontId="5" fillId="5" borderId="8" xfId="3" applyNumberFormat="1" applyFont="1" applyBorder="1">
      <alignment vertical="center"/>
    </xf>
    <xf numFmtId="38" fontId="5" fillId="0" borderId="9" xfId="0" applyNumberFormat="1" applyFont="1" applyBorder="1"/>
    <xf numFmtId="38" fontId="5" fillId="5" borderId="10" xfId="3" applyNumberFormat="1" applyFont="1" applyBorder="1">
      <alignment vertical="center"/>
    </xf>
    <xf numFmtId="38" fontId="5" fillId="5" borderId="11" xfId="3" applyNumberFormat="1" applyFont="1" applyBorder="1">
      <alignment vertical="center"/>
    </xf>
    <xf numFmtId="38" fontId="3" fillId="2" borderId="12" xfId="1" applyNumberFormat="1" applyFont="1" applyFill="1" applyBorder="1">
      <alignment vertical="center"/>
    </xf>
    <xf numFmtId="38" fontId="3" fillId="2" borderId="13" xfId="1" applyNumberFormat="1" applyFont="1" applyFill="1" applyBorder="1">
      <alignment vertical="center"/>
    </xf>
    <xf numFmtId="38" fontId="5" fillId="5" borderId="14" xfId="3" applyNumberFormat="1" applyFont="1" applyBorder="1">
      <alignment vertical="center"/>
    </xf>
    <xf numFmtId="38" fontId="5" fillId="5" borderId="9" xfId="4" applyNumberFormat="1" applyFont="1" applyBorder="1">
      <alignment horizontal="left" vertical="center" indent="2"/>
    </xf>
    <xf numFmtId="38" fontId="3" fillId="2" borderId="16" xfId="1" applyNumberFormat="1" applyFont="1" applyFill="1" applyBorder="1">
      <alignment vertical="center"/>
    </xf>
    <xf numFmtId="38" fontId="6" fillId="5" borderId="14" xfId="3" applyNumberFormat="1" applyFont="1" applyBorder="1">
      <alignment vertical="center"/>
    </xf>
    <xf numFmtId="38" fontId="6" fillId="5" borderId="8" xfId="3" applyNumberFormat="1" applyFont="1" applyBorder="1">
      <alignment vertical="center"/>
    </xf>
    <xf numFmtId="38" fontId="5" fillId="5" borderId="17" xfId="4" applyNumberFormat="1" applyFont="1" applyBorder="1">
      <alignment horizontal="left" vertical="center" indent="2"/>
    </xf>
    <xf numFmtId="38" fontId="5" fillId="5" borderId="18" xfId="3" applyNumberFormat="1" applyFont="1" applyBorder="1">
      <alignment vertical="center"/>
    </xf>
    <xf numFmtId="38" fontId="3" fillId="5" borderId="19" xfId="5" applyNumberFormat="1" applyFont="1" applyBorder="1">
      <alignment horizontal="left" vertical="center" indent="1"/>
    </xf>
    <xf numFmtId="38" fontId="5" fillId="5" borderId="20" xfId="3" applyNumberFormat="1" applyFont="1" applyBorder="1">
      <alignment vertical="center"/>
    </xf>
    <xf numFmtId="38" fontId="5" fillId="5" borderId="21" xfId="3" applyNumberFormat="1" applyFont="1" applyBorder="1">
      <alignment vertical="center"/>
    </xf>
    <xf numFmtId="38" fontId="5" fillId="0" borderId="22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38" fontId="5" fillId="0" borderId="10" xfId="0" applyNumberFormat="1" applyFont="1" applyBorder="1"/>
    <xf numFmtId="38" fontId="7" fillId="0" borderId="11" xfId="0" applyNumberFormat="1" applyFont="1" applyBorder="1"/>
    <xf numFmtId="38" fontId="7" fillId="0" borderId="27" xfId="0" applyNumberFormat="1" applyFont="1" applyBorder="1"/>
    <xf numFmtId="38" fontId="5" fillId="0" borderId="11" xfId="0" applyNumberFormat="1" applyFont="1" applyBorder="1"/>
    <xf numFmtId="38" fontId="3" fillId="5" borderId="10" xfId="6" applyNumberFormat="1" applyFont="1" applyFill="1" applyBorder="1">
      <alignment horizontal="centerContinuous" vertical="top"/>
    </xf>
    <xf numFmtId="38" fontId="3" fillId="5" borderId="28" xfId="6" applyNumberFormat="1" applyFont="1" applyFill="1" applyBorder="1">
      <alignment horizontal="centerContinuous" vertical="top"/>
    </xf>
    <xf numFmtId="38" fontId="3" fillId="3" borderId="29" xfId="2" applyNumberFormat="1" applyFont="1" applyBorder="1">
      <alignment horizontal="left" vertical="top" indent="1"/>
    </xf>
    <xf numFmtId="38" fontId="3" fillId="5" borderId="12" xfId="6" applyNumberFormat="1" applyFont="1" applyFill="1" applyBorder="1">
      <alignment horizontal="centerContinuous" vertical="top"/>
    </xf>
    <xf numFmtId="14" fontId="3" fillId="5" borderId="30" xfId="6" applyNumberFormat="1" applyFont="1" applyFill="1" applyBorder="1">
      <alignment horizontal="centerContinuous" vertical="top"/>
    </xf>
    <xf numFmtId="38" fontId="3" fillId="5" borderId="30" xfId="6" applyNumberFormat="1" applyFont="1" applyFill="1" applyBorder="1">
      <alignment horizontal="centerContinuous" vertical="top"/>
    </xf>
    <xf numFmtId="38" fontId="3" fillId="3" borderId="31" xfId="2" applyNumberFormat="1" applyFont="1" applyBorder="1">
      <alignment horizontal="left" vertical="top" indent="1"/>
    </xf>
    <xf numFmtId="38" fontId="5" fillId="5" borderId="10" xfId="0" applyNumberFormat="1" applyFont="1" applyFill="1" applyBorder="1"/>
    <xf numFmtId="38" fontId="5" fillId="5" borderId="28" xfId="0" applyNumberFormat="1" applyFont="1" applyFill="1" applyBorder="1"/>
    <xf numFmtId="38" fontId="7" fillId="5" borderId="28" xfId="0" applyNumberFormat="1" applyFont="1" applyFill="1" applyBorder="1" applyAlignment="1">
      <alignment horizontal="center"/>
    </xf>
    <xf numFmtId="38" fontId="5" fillId="0" borderId="29" xfId="0" applyNumberFormat="1" applyFont="1" applyBorder="1"/>
    <xf numFmtId="38" fontId="5" fillId="5" borderId="32" xfId="0" applyNumberFormat="1" applyFont="1" applyFill="1" applyBorder="1"/>
    <xf numFmtId="38" fontId="5" fillId="5" borderId="33" xfId="0" applyNumberFormat="1" applyFont="1" applyFill="1" applyBorder="1"/>
    <xf numFmtId="38" fontId="7" fillId="5" borderId="33" xfId="0" applyNumberFormat="1" applyFont="1" applyFill="1" applyBorder="1" applyAlignment="1">
      <alignment horizontal="center"/>
    </xf>
    <xf numFmtId="38" fontId="5" fillId="0" borderId="34" xfId="0" applyNumberFormat="1" applyFont="1" applyBorder="1"/>
    <xf numFmtId="38" fontId="5" fillId="5" borderId="0" xfId="0" applyNumberFormat="1" applyFont="1" applyFill="1"/>
    <xf numFmtId="0" fontId="0" fillId="5" borderId="0" xfId="0" applyFill="1"/>
    <xf numFmtId="38" fontId="5" fillId="6" borderId="17" xfId="4" applyNumberFormat="1" applyFont="1" applyFill="1" applyBorder="1">
      <alignment horizontal="left" vertical="center" indent="2"/>
    </xf>
    <xf numFmtId="38" fontId="0" fillId="0" borderId="0" xfId="0" applyNumberFormat="1"/>
    <xf numFmtId="8" fontId="0" fillId="0" borderId="0" xfId="0" applyNumberFormat="1"/>
    <xf numFmtId="4" fontId="0" fillId="0" borderId="0" xfId="0" applyNumberFormat="1"/>
    <xf numFmtId="37" fontId="10" fillId="8" borderId="35" xfId="7" applyFont="1" applyFill="1" applyBorder="1">
      <alignment horizontal="left" vertical="center" indent="1"/>
    </xf>
    <xf numFmtId="37" fontId="10" fillId="8" borderId="36" xfId="7" applyFont="1" applyFill="1" applyBorder="1">
      <alignment horizontal="left" vertical="center" indent="1"/>
    </xf>
    <xf numFmtId="37" fontId="10" fillId="8" borderId="37" xfId="7" applyFont="1" applyFill="1" applyBorder="1">
      <alignment horizontal="left" vertical="center" indent="1"/>
    </xf>
    <xf numFmtId="0" fontId="11" fillId="8" borderId="38" xfId="0" applyFont="1" applyFill="1" applyBorder="1"/>
    <xf numFmtId="0" fontId="11" fillId="8" borderId="0" xfId="0" applyFont="1" applyFill="1"/>
    <xf numFmtId="0" fontId="12" fillId="8" borderId="29" xfId="0" applyFont="1" applyFill="1" applyBorder="1"/>
    <xf numFmtId="0" fontId="11" fillId="8" borderId="39" xfId="0" applyFont="1" applyFill="1" applyBorder="1"/>
    <xf numFmtId="0" fontId="11" fillId="8" borderId="40" xfId="0" applyFont="1" applyFill="1" applyBorder="1"/>
    <xf numFmtId="0" fontId="13" fillId="8" borderId="34" xfId="0" applyFont="1" applyFill="1" applyBorder="1"/>
    <xf numFmtId="38" fontId="8" fillId="5" borderId="33" xfId="0" applyNumberFormat="1" applyFont="1" applyFill="1" applyBorder="1" applyAlignment="1">
      <alignment horizontal="center" wrapText="1"/>
    </xf>
    <xf numFmtId="38" fontId="8" fillId="5" borderId="28" xfId="0" applyNumberFormat="1" applyFont="1" applyFill="1" applyBorder="1" applyAlignment="1">
      <alignment horizontal="center" wrapText="1"/>
    </xf>
  </cellXfs>
  <cellStyles count="8">
    <cellStyle name="amount" xfId="3" xr:uid="{0A4C48BC-7538-403A-ABA3-18B359077827}"/>
    <cellStyle name="header" xfId="7" xr:uid="{F18D3AE9-8D0E-41A4-9611-16BB0028D44D}"/>
    <cellStyle name="Header Total_Cash Flow Forecast, 12 Months" xfId="1" xr:uid="{EE423B14-508B-486E-B993-013AF81306BA}"/>
    <cellStyle name="Header1" xfId="2" xr:uid="{C480734A-571A-4C41-B25D-A69CE1CDD35B}"/>
    <cellStyle name="Header2" xfId="5" xr:uid="{B6467A8E-561B-4A5F-8B3B-B93B8050CFF0}"/>
    <cellStyle name="Header3" xfId="6" xr:uid="{F8C29AA1-6D0F-46EB-80F0-D39DF54AEBD6}"/>
    <cellStyle name="Normal" xfId="0" builtinId="0"/>
    <cellStyle name="Normal 2_Cash Flow Forecast, 12 Months" xfId="4" xr:uid="{15C365E5-6482-4947-893C-061FB6328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1</xdr:row>
      <xdr:rowOff>133350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F7274EFC-4063-463E-8D91-FF0845411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152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7CFE-CC57-4637-BDA9-F0540AE1DF3D}">
  <dimension ref="B1:T81"/>
  <sheetViews>
    <sheetView showGridLines="0" tabSelected="1" topLeftCell="A12" workbookViewId="0">
      <selection activeCell="F60" sqref="F60"/>
    </sheetView>
  </sheetViews>
  <sheetFormatPr defaultRowHeight="12.75" x14ac:dyDescent="0.2"/>
  <cols>
    <col min="1" max="1" width="1.7109375" customWidth="1"/>
    <col min="2" max="2" width="12.7109375" customWidth="1"/>
    <col min="3" max="3" width="30.7109375" style="1" customWidth="1"/>
    <col min="4" max="15" width="9.7109375" style="1" customWidth="1"/>
    <col min="16" max="17" width="9.140625" style="1"/>
    <col min="18" max="18" width="1.28515625" customWidth="1"/>
    <col min="20" max="20" width="10.7109375" bestFit="1" customWidth="1"/>
  </cols>
  <sheetData>
    <row r="1" spans="2:20" ht="1.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2:20" x14ac:dyDescent="0.2"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2:20" x14ac:dyDescent="0.2">
      <c r="B3" s="47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8"/>
      <c r="R3" s="47"/>
    </row>
    <row r="4" spans="2:20" ht="33" x14ac:dyDescent="0.45">
      <c r="B4" s="47"/>
      <c r="C4" s="57" t="s">
        <v>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5"/>
      <c r="R4" s="47"/>
    </row>
    <row r="5" spans="2:20" x14ac:dyDescent="0.2">
      <c r="B5" s="47"/>
      <c r="C5" s="54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2"/>
      <c r="R5" s="47"/>
      <c r="T5" s="50"/>
    </row>
    <row r="6" spans="2:20" x14ac:dyDescent="0.2">
      <c r="B6" s="47"/>
      <c r="C6" s="41"/>
      <c r="D6" s="40"/>
      <c r="E6" s="61" t="s">
        <v>1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8"/>
      <c r="R6" s="46"/>
      <c r="T6" s="51"/>
    </row>
    <row r="7" spans="2:20" x14ac:dyDescent="0.2">
      <c r="B7" s="47"/>
      <c r="C7" s="41"/>
      <c r="D7" s="40"/>
      <c r="E7" s="62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8"/>
      <c r="R7" s="46"/>
      <c r="T7" s="50"/>
    </row>
    <row r="8" spans="2:20" ht="13.5" thickBot="1" x14ac:dyDescent="0.25">
      <c r="B8" s="47"/>
      <c r="C8" s="37"/>
      <c r="D8" s="36" t="s">
        <v>2</v>
      </c>
      <c r="E8" s="35">
        <v>45292</v>
      </c>
      <c r="F8" s="35">
        <f t="shared" ref="F8:P8" si="0">EDATE(E8,1)</f>
        <v>45323</v>
      </c>
      <c r="G8" s="35">
        <f t="shared" si="0"/>
        <v>45352</v>
      </c>
      <c r="H8" s="35">
        <f t="shared" si="0"/>
        <v>45383</v>
      </c>
      <c r="I8" s="35">
        <f t="shared" si="0"/>
        <v>45413</v>
      </c>
      <c r="J8" s="35">
        <f t="shared" si="0"/>
        <v>45444</v>
      </c>
      <c r="K8" s="35">
        <f t="shared" si="0"/>
        <v>45474</v>
      </c>
      <c r="L8" s="35">
        <f t="shared" si="0"/>
        <v>45505</v>
      </c>
      <c r="M8" s="35">
        <f t="shared" si="0"/>
        <v>45536</v>
      </c>
      <c r="N8" s="35">
        <f t="shared" si="0"/>
        <v>45566</v>
      </c>
      <c r="O8" s="35">
        <f t="shared" si="0"/>
        <v>45597</v>
      </c>
      <c r="P8" s="35">
        <f t="shared" si="0"/>
        <v>45627</v>
      </c>
      <c r="Q8" s="34" t="s">
        <v>3</v>
      </c>
      <c r="R8" s="46"/>
    </row>
    <row r="9" spans="2:20" x14ac:dyDescent="0.2">
      <c r="B9" s="47"/>
      <c r="C9" s="33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1"/>
      <c r="R9" s="46"/>
      <c r="T9" s="50"/>
    </row>
    <row r="10" spans="2:20" x14ac:dyDescent="0.2">
      <c r="B10" s="47"/>
      <c r="C10" s="19" t="s">
        <v>4</v>
      </c>
      <c r="D10" s="30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7" t="s">
        <v>5</v>
      </c>
      <c r="R10" s="46"/>
    </row>
    <row r="11" spans="2:20" x14ac:dyDescent="0.2">
      <c r="B11" s="47"/>
      <c r="C11" s="17" t="s">
        <v>6</v>
      </c>
      <c r="D11" s="6"/>
      <c r="E11" s="6">
        <v>20600</v>
      </c>
      <c r="F11" s="6">
        <f t="shared" ref="F11:P11" si="1">E11*1.01</f>
        <v>20806</v>
      </c>
      <c r="G11" s="6">
        <f t="shared" si="1"/>
        <v>21014.06</v>
      </c>
      <c r="H11" s="6">
        <f t="shared" si="1"/>
        <v>21224.2006</v>
      </c>
      <c r="I11" s="6">
        <f t="shared" si="1"/>
        <v>21436.442606000001</v>
      </c>
      <c r="J11" s="6">
        <f t="shared" si="1"/>
        <v>21650.807032060002</v>
      </c>
      <c r="K11" s="6">
        <f t="shared" si="1"/>
        <v>21867.315102380602</v>
      </c>
      <c r="L11" s="6">
        <f t="shared" si="1"/>
        <v>22085.988253404408</v>
      </c>
      <c r="M11" s="6">
        <f t="shared" si="1"/>
        <v>22306.848135938453</v>
      </c>
      <c r="N11" s="6">
        <f t="shared" si="1"/>
        <v>22529.916617297837</v>
      </c>
      <c r="O11" s="6">
        <f t="shared" si="1"/>
        <v>22755.215783470816</v>
      </c>
      <c r="P11" s="6">
        <f t="shared" si="1"/>
        <v>22982.767941305523</v>
      </c>
      <c r="Q11" s="14">
        <f>SUM(D11:P11)</f>
        <v>261259.56207185765</v>
      </c>
      <c r="R11" s="46"/>
      <c r="S11" s="49"/>
    </row>
    <row r="12" spans="2:20" x14ac:dyDescent="0.2">
      <c r="B12" s="47"/>
      <c r="C12" s="17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4"/>
      <c r="R12" s="46"/>
      <c r="S12" s="49"/>
    </row>
    <row r="13" spans="2:20" ht="13.5" thickBot="1" x14ac:dyDescent="0.25">
      <c r="B13" s="47"/>
      <c r="C13" s="17" t="s">
        <v>8</v>
      </c>
      <c r="D13" s="6"/>
      <c r="E13" s="6"/>
      <c r="F13" s="16">
        <v>50000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14">
        <f>SUM(D13:P13)</f>
        <v>50000</v>
      </c>
      <c r="R13" s="46"/>
    </row>
    <row r="14" spans="2:20" ht="13.5" thickBot="1" x14ac:dyDescent="0.25">
      <c r="B14" s="47"/>
      <c r="C14" s="4" t="s">
        <v>9</v>
      </c>
      <c r="D14" s="3"/>
      <c r="E14" s="3">
        <f t="shared" ref="E14:Q14" si="2">E11+E13-E12</f>
        <v>20600</v>
      </c>
      <c r="F14" s="3">
        <f t="shared" si="2"/>
        <v>70806</v>
      </c>
      <c r="G14" s="3">
        <f t="shared" si="2"/>
        <v>21014.06</v>
      </c>
      <c r="H14" s="3">
        <f t="shared" si="2"/>
        <v>21224.2006</v>
      </c>
      <c r="I14" s="3">
        <f t="shared" si="2"/>
        <v>21436.442606000001</v>
      </c>
      <c r="J14" s="3">
        <f t="shared" si="2"/>
        <v>21650.807032060002</v>
      </c>
      <c r="K14" s="3">
        <f t="shared" si="2"/>
        <v>21867.315102380602</v>
      </c>
      <c r="L14" s="3">
        <f t="shared" si="2"/>
        <v>22085.988253404408</v>
      </c>
      <c r="M14" s="3">
        <f t="shared" si="2"/>
        <v>22306.848135938453</v>
      </c>
      <c r="N14" s="3">
        <f t="shared" si="2"/>
        <v>22529.916617297837</v>
      </c>
      <c r="O14" s="3">
        <f t="shared" si="2"/>
        <v>22755.215783470816</v>
      </c>
      <c r="P14" s="3">
        <f t="shared" si="2"/>
        <v>22982.767941305523</v>
      </c>
      <c r="Q14" s="3">
        <f t="shared" si="2"/>
        <v>311259.56207185762</v>
      </c>
      <c r="R14" s="46"/>
    </row>
    <row r="15" spans="2:20" x14ac:dyDescent="0.2">
      <c r="B15" s="47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  <c r="R15" s="46"/>
    </row>
    <row r="16" spans="2:20" x14ac:dyDescent="0.2">
      <c r="B16" s="47"/>
      <c r="C16" s="19" t="s">
        <v>10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8"/>
      <c r="R16" s="46"/>
    </row>
    <row r="17" spans="2:18" x14ac:dyDescent="0.2">
      <c r="B17" s="47"/>
      <c r="C17" s="17" t="s">
        <v>11</v>
      </c>
      <c r="D17" s="6" t="s">
        <v>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4">
        <f t="shared" ref="Q17:Q23" si="3">SUM(D17:P17)</f>
        <v>0</v>
      </c>
      <c r="R17" s="46"/>
    </row>
    <row r="18" spans="2:18" x14ac:dyDescent="0.2">
      <c r="B18" s="47"/>
      <c r="C18" s="17" t="s">
        <v>12</v>
      </c>
      <c r="D18" s="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4">
        <f t="shared" si="3"/>
        <v>0</v>
      </c>
      <c r="R18" s="46"/>
    </row>
    <row r="19" spans="2:18" x14ac:dyDescent="0.2">
      <c r="B19" s="47"/>
      <c r="C19" s="17" t="s">
        <v>13</v>
      </c>
      <c r="D19" s="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4">
        <f t="shared" si="3"/>
        <v>0</v>
      </c>
      <c r="R19" s="46"/>
    </row>
    <row r="20" spans="2:18" x14ac:dyDescent="0.2">
      <c r="B20" s="47"/>
      <c r="C20" s="17" t="s">
        <v>14</v>
      </c>
      <c r="D20" s="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4">
        <f t="shared" si="3"/>
        <v>0</v>
      </c>
      <c r="R20" s="46"/>
    </row>
    <row r="21" spans="2:18" x14ac:dyDescent="0.2">
      <c r="B21" s="47"/>
      <c r="C21" s="17" t="s">
        <v>15</v>
      </c>
      <c r="D21" s="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4">
        <f t="shared" si="3"/>
        <v>0</v>
      </c>
      <c r="R21" s="46"/>
    </row>
    <row r="22" spans="2:18" x14ac:dyDescent="0.2">
      <c r="B22" s="47"/>
      <c r="C22" s="17" t="s">
        <v>16</v>
      </c>
      <c r="D22" s="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4">
        <f t="shared" si="3"/>
        <v>0</v>
      </c>
      <c r="R22" s="46"/>
    </row>
    <row r="23" spans="2:18" x14ac:dyDescent="0.2">
      <c r="B23" s="47"/>
      <c r="C23" s="17" t="s">
        <v>17</v>
      </c>
      <c r="D23" s="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4">
        <f t="shared" si="3"/>
        <v>0</v>
      </c>
      <c r="R23" s="46"/>
    </row>
    <row r="24" spans="2:18" x14ac:dyDescent="0.2">
      <c r="B24" s="47"/>
      <c r="C24" s="17"/>
      <c r="D24" s="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4"/>
      <c r="R24" s="46"/>
    </row>
    <row r="25" spans="2:18" x14ac:dyDescent="0.2">
      <c r="B25" s="47"/>
      <c r="C25" s="17" t="s">
        <v>18</v>
      </c>
      <c r="D25" s="6"/>
      <c r="E25" s="16">
        <f t="shared" ref="E25:P25" si="4">1000+((E11*0.33)*0.1)</f>
        <v>1679.8000000000002</v>
      </c>
      <c r="F25" s="16">
        <f t="shared" si="4"/>
        <v>1686.598</v>
      </c>
      <c r="G25" s="16">
        <f t="shared" si="4"/>
        <v>1693.46398</v>
      </c>
      <c r="H25" s="16">
        <f t="shared" si="4"/>
        <v>1700.3986198000002</v>
      </c>
      <c r="I25" s="16">
        <f t="shared" si="4"/>
        <v>1707.4026059980001</v>
      </c>
      <c r="J25" s="16">
        <f t="shared" si="4"/>
        <v>1714.4766320579802</v>
      </c>
      <c r="K25" s="16">
        <f t="shared" si="4"/>
        <v>1721.6213983785601</v>
      </c>
      <c r="L25" s="16">
        <f t="shared" si="4"/>
        <v>1728.8376123623457</v>
      </c>
      <c r="M25" s="16">
        <f t="shared" si="4"/>
        <v>1736.1259884859692</v>
      </c>
      <c r="N25" s="16">
        <f t="shared" si="4"/>
        <v>1743.4872483708286</v>
      </c>
      <c r="O25" s="16">
        <f t="shared" si="4"/>
        <v>1750.9221208545368</v>
      </c>
      <c r="P25" s="16">
        <f t="shared" si="4"/>
        <v>1758.4313420630824</v>
      </c>
      <c r="Q25" s="14">
        <f>SUM(D25:P25)</f>
        <v>20621.565548371302</v>
      </c>
      <c r="R25" s="46"/>
    </row>
    <row r="26" spans="2:18" x14ac:dyDescent="0.2">
      <c r="B26" s="47"/>
      <c r="C26" s="17" t="s">
        <v>19</v>
      </c>
      <c r="D26" s="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4">
        <f>SUM(D26:P26)</f>
        <v>0</v>
      </c>
      <c r="R26" s="46"/>
    </row>
    <row r="27" spans="2:18" x14ac:dyDescent="0.2">
      <c r="B27" s="47"/>
      <c r="C27" s="17" t="s">
        <v>20</v>
      </c>
      <c r="D27" s="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4">
        <f>SUM(D27:P27)</f>
        <v>0</v>
      </c>
      <c r="R27" s="46"/>
    </row>
    <row r="28" spans="2:18" x14ac:dyDescent="0.2">
      <c r="B28" s="47"/>
      <c r="C28" s="17"/>
      <c r="D28" s="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4"/>
      <c r="R28" s="46"/>
    </row>
    <row r="29" spans="2:18" x14ac:dyDescent="0.2">
      <c r="B29" s="47"/>
      <c r="C29" s="17" t="s">
        <v>21</v>
      </c>
      <c r="D29" s="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4">
        <f t="shared" ref="Q29:Q38" si="5">SUM(D29:P29)</f>
        <v>0</v>
      </c>
      <c r="R29" s="46"/>
    </row>
    <row r="30" spans="2:18" x14ac:dyDescent="0.2">
      <c r="B30" s="47"/>
      <c r="C30" s="48" t="s">
        <v>22</v>
      </c>
      <c r="D30" s="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4">
        <f t="shared" si="5"/>
        <v>0</v>
      </c>
      <c r="R30" s="46"/>
    </row>
    <row r="31" spans="2:18" x14ac:dyDescent="0.2">
      <c r="B31" s="47"/>
      <c r="C31" s="17" t="s">
        <v>23</v>
      </c>
      <c r="D31" s="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4">
        <f t="shared" si="5"/>
        <v>0</v>
      </c>
      <c r="R31" s="46"/>
    </row>
    <row r="32" spans="2:18" x14ac:dyDescent="0.2">
      <c r="B32" s="47"/>
      <c r="C32" s="17" t="s">
        <v>24</v>
      </c>
      <c r="D32" s="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4">
        <f t="shared" si="5"/>
        <v>0</v>
      </c>
      <c r="R32" s="46"/>
    </row>
    <row r="33" spans="2:18" x14ac:dyDescent="0.2">
      <c r="B33" s="47"/>
      <c r="C33" s="17"/>
      <c r="D33" s="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4">
        <f t="shared" si="5"/>
        <v>0</v>
      </c>
      <c r="R33" s="46"/>
    </row>
    <row r="34" spans="2:18" x14ac:dyDescent="0.2">
      <c r="B34" s="47"/>
      <c r="C34" s="17"/>
      <c r="D34" s="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4">
        <f t="shared" si="5"/>
        <v>0</v>
      </c>
      <c r="R34" s="46"/>
    </row>
    <row r="35" spans="2:18" x14ac:dyDescent="0.2">
      <c r="B35" s="47"/>
      <c r="C35" s="17"/>
      <c r="D35" s="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4">
        <f t="shared" si="5"/>
        <v>0</v>
      </c>
      <c r="R35" s="46"/>
    </row>
    <row r="36" spans="2:18" x14ac:dyDescent="0.2">
      <c r="B36" s="47"/>
      <c r="C36" s="13"/>
      <c r="D36" s="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4">
        <f t="shared" si="5"/>
        <v>0</v>
      </c>
      <c r="R36" s="46"/>
    </row>
    <row r="37" spans="2:18" ht="13.5" thickBot="1" x14ac:dyDescent="0.25">
      <c r="B37" s="47"/>
      <c r="C37" s="13"/>
      <c r="D37" s="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>
        <f t="shared" si="5"/>
        <v>0</v>
      </c>
      <c r="R37" s="46"/>
    </row>
    <row r="38" spans="2:18" ht="13.5" thickBot="1" x14ac:dyDescent="0.25">
      <c r="B38" s="47"/>
      <c r="C38" s="4" t="s">
        <v>25</v>
      </c>
      <c r="D38" s="3"/>
      <c r="E38" s="3">
        <f t="shared" ref="E38:P38" si="6">SUM(E17:E37)</f>
        <v>1679.8000000000002</v>
      </c>
      <c r="F38" s="3">
        <f t="shared" si="6"/>
        <v>1686.598</v>
      </c>
      <c r="G38" s="3">
        <f t="shared" si="6"/>
        <v>1693.46398</v>
      </c>
      <c r="H38" s="3">
        <f t="shared" si="6"/>
        <v>1700.3986198000002</v>
      </c>
      <c r="I38" s="3">
        <f t="shared" si="6"/>
        <v>1707.4026059980001</v>
      </c>
      <c r="J38" s="3">
        <f t="shared" si="6"/>
        <v>1714.4766320579802</v>
      </c>
      <c r="K38" s="3">
        <f t="shared" si="6"/>
        <v>1721.6213983785601</v>
      </c>
      <c r="L38" s="3">
        <f t="shared" si="6"/>
        <v>1728.8376123623457</v>
      </c>
      <c r="M38" s="3">
        <f t="shared" si="6"/>
        <v>1736.1259884859692</v>
      </c>
      <c r="N38" s="3">
        <f t="shared" si="6"/>
        <v>1743.4872483708286</v>
      </c>
      <c r="O38" s="3">
        <f t="shared" si="6"/>
        <v>1750.9221208545368</v>
      </c>
      <c r="P38" s="3">
        <f t="shared" si="6"/>
        <v>1758.4313420630824</v>
      </c>
      <c r="Q38" s="10">
        <f t="shared" si="5"/>
        <v>20621.565548371302</v>
      </c>
      <c r="R38" s="46"/>
    </row>
    <row r="39" spans="2:18" ht="13.5" thickBot="1" x14ac:dyDescent="0.25">
      <c r="B39" s="47"/>
      <c r="C39" s="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/>
      <c r="R39" s="46"/>
    </row>
    <row r="40" spans="2:18" ht="13.5" thickBot="1" x14ac:dyDescent="0.25">
      <c r="B40" s="47"/>
      <c r="C40" s="4" t="s">
        <v>26</v>
      </c>
      <c r="D40" s="3"/>
      <c r="E40" s="3">
        <f t="shared" ref="E40:P40" si="7">E14-E38</f>
        <v>18920.2</v>
      </c>
      <c r="F40" s="3">
        <f t="shared" si="7"/>
        <v>69119.402000000002</v>
      </c>
      <c r="G40" s="3">
        <f t="shared" si="7"/>
        <v>19320.596020000001</v>
      </c>
      <c r="H40" s="3">
        <f t="shared" si="7"/>
        <v>19523.801980199998</v>
      </c>
      <c r="I40" s="3">
        <f t="shared" si="7"/>
        <v>19729.040000002002</v>
      </c>
      <c r="J40" s="3">
        <f t="shared" si="7"/>
        <v>19936.330400002022</v>
      </c>
      <c r="K40" s="3">
        <f t="shared" si="7"/>
        <v>20145.693704002042</v>
      </c>
      <c r="L40" s="3">
        <f t="shared" si="7"/>
        <v>20357.150641042062</v>
      </c>
      <c r="M40" s="3">
        <f t="shared" si="7"/>
        <v>20570.722147452485</v>
      </c>
      <c r="N40" s="3">
        <f t="shared" si="7"/>
        <v>20786.429368927009</v>
      </c>
      <c r="O40" s="3">
        <f t="shared" si="7"/>
        <v>21004.293662616277</v>
      </c>
      <c r="P40" s="3">
        <f t="shared" si="7"/>
        <v>21224.336599242441</v>
      </c>
      <c r="Q40" s="2">
        <f>SUM(D40:P40)</f>
        <v>290637.99652348633</v>
      </c>
      <c r="R40" s="46"/>
    </row>
    <row r="41" spans="2:18" ht="13.5" thickBot="1" x14ac:dyDescent="0.25">
      <c r="B41" s="47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/>
      <c r="R41" s="46"/>
    </row>
    <row r="42" spans="2:18" ht="13.5" thickBot="1" x14ac:dyDescent="0.25">
      <c r="B42" s="47"/>
      <c r="C42" s="4" t="s">
        <v>27</v>
      </c>
      <c r="D42" s="3"/>
      <c r="E42" s="3">
        <f t="shared" ref="E42:P42" si="8">D44</f>
        <v>0</v>
      </c>
      <c r="F42" s="3">
        <f t="shared" si="8"/>
        <v>18920.2</v>
      </c>
      <c r="G42" s="3">
        <f t="shared" si="8"/>
        <v>88039.601999999999</v>
      </c>
      <c r="H42" s="3">
        <f t="shared" si="8"/>
        <v>107360.19802</v>
      </c>
      <c r="I42" s="3">
        <f t="shared" si="8"/>
        <v>126884.0000002</v>
      </c>
      <c r="J42" s="3">
        <f t="shared" si="8"/>
        <v>146613.04000020202</v>
      </c>
      <c r="K42" s="3">
        <f t="shared" si="8"/>
        <v>166549.37040020403</v>
      </c>
      <c r="L42" s="3">
        <f t="shared" si="8"/>
        <v>186695.06410420607</v>
      </c>
      <c r="M42" s="3">
        <f t="shared" si="8"/>
        <v>207052.21474524814</v>
      </c>
      <c r="N42" s="3">
        <f t="shared" si="8"/>
        <v>227622.93689270061</v>
      </c>
      <c r="O42" s="3">
        <f t="shared" si="8"/>
        <v>248409.36626162761</v>
      </c>
      <c r="P42" s="3">
        <f t="shared" si="8"/>
        <v>269413.65992424387</v>
      </c>
      <c r="Q42" s="2"/>
      <c r="R42" s="46"/>
    </row>
    <row r="43" spans="2:18" ht="13.5" thickBot="1" x14ac:dyDescent="0.25">
      <c r="B43" s="47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5"/>
      <c r="R43" s="46"/>
    </row>
    <row r="44" spans="2:18" ht="13.5" thickBot="1" x14ac:dyDescent="0.25">
      <c r="B44" s="47"/>
      <c r="C44" s="4" t="s">
        <v>28</v>
      </c>
      <c r="D44" s="3">
        <f t="shared" ref="D44:P44" si="9">D42+D40</f>
        <v>0</v>
      </c>
      <c r="E44" s="3">
        <f t="shared" si="9"/>
        <v>18920.2</v>
      </c>
      <c r="F44" s="3">
        <f t="shared" si="9"/>
        <v>88039.601999999999</v>
      </c>
      <c r="G44" s="3">
        <f t="shared" si="9"/>
        <v>107360.19802</v>
      </c>
      <c r="H44" s="3">
        <f t="shared" si="9"/>
        <v>126884.0000002</v>
      </c>
      <c r="I44" s="3">
        <f t="shared" si="9"/>
        <v>146613.04000020202</v>
      </c>
      <c r="J44" s="3">
        <f t="shared" si="9"/>
        <v>166549.37040020403</v>
      </c>
      <c r="K44" s="3">
        <f t="shared" si="9"/>
        <v>186695.06410420607</v>
      </c>
      <c r="L44" s="3">
        <f t="shared" si="9"/>
        <v>207052.21474524814</v>
      </c>
      <c r="M44" s="3">
        <f t="shared" si="9"/>
        <v>227622.93689270061</v>
      </c>
      <c r="N44" s="3">
        <f t="shared" si="9"/>
        <v>248409.36626162761</v>
      </c>
      <c r="O44" s="3">
        <f t="shared" si="9"/>
        <v>269413.65992424387</v>
      </c>
      <c r="P44" s="3">
        <f t="shared" si="9"/>
        <v>290637.99652348633</v>
      </c>
      <c r="Q44" s="2"/>
      <c r="R44" s="46"/>
    </row>
    <row r="45" spans="2:18" x14ac:dyDescent="0.2"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2:18" x14ac:dyDescent="0.2">
      <c r="C46" s="45"/>
      <c r="D46" s="44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2"/>
    </row>
    <row r="47" spans="2:18" x14ac:dyDescent="0.2">
      <c r="C47" s="41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8"/>
    </row>
    <row r="48" spans="2:18" ht="13.5" thickBot="1" x14ac:dyDescent="0.25">
      <c r="C48" s="37"/>
      <c r="D48" s="36"/>
      <c r="E48" s="35">
        <f>EDATE(P8,1)</f>
        <v>45658</v>
      </c>
      <c r="F48" s="35">
        <f t="shared" ref="F48:P48" si="10">EDATE(E48,1)</f>
        <v>45689</v>
      </c>
      <c r="G48" s="35">
        <f t="shared" si="10"/>
        <v>45717</v>
      </c>
      <c r="H48" s="35">
        <f t="shared" si="10"/>
        <v>45748</v>
      </c>
      <c r="I48" s="35">
        <f t="shared" si="10"/>
        <v>45778</v>
      </c>
      <c r="J48" s="35">
        <f t="shared" si="10"/>
        <v>45809</v>
      </c>
      <c r="K48" s="35">
        <f t="shared" si="10"/>
        <v>45839</v>
      </c>
      <c r="L48" s="35">
        <f t="shared" si="10"/>
        <v>45870</v>
      </c>
      <c r="M48" s="35">
        <f t="shared" si="10"/>
        <v>45901</v>
      </c>
      <c r="N48" s="35">
        <f t="shared" si="10"/>
        <v>45931</v>
      </c>
      <c r="O48" s="35">
        <f t="shared" si="10"/>
        <v>45962</v>
      </c>
      <c r="P48" s="35">
        <f t="shared" si="10"/>
        <v>45992</v>
      </c>
      <c r="Q48" s="34" t="s">
        <v>3</v>
      </c>
    </row>
    <row r="49" spans="3:17" x14ac:dyDescent="0.2">
      <c r="C49" s="3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1"/>
    </row>
    <row r="50" spans="3:17" x14ac:dyDescent="0.2">
      <c r="C50" s="19" t="s">
        <v>4</v>
      </c>
      <c r="D50" s="30"/>
      <c r="E50" s="28"/>
      <c r="F50" s="28"/>
      <c r="G50" s="28"/>
      <c r="H50" s="29"/>
      <c r="I50" s="28"/>
      <c r="J50" s="28"/>
      <c r="K50" s="28"/>
      <c r="L50" s="28"/>
      <c r="M50" s="28"/>
      <c r="N50" s="28"/>
      <c r="O50" s="28"/>
      <c r="P50" s="28"/>
      <c r="Q50" s="27" t="s">
        <v>5</v>
      </c>
    </row>
    <row r="51" spans="3:17" x14ac:dyDescent="0.2">
      <c r="C51" s="17" t="s">
        <v>6</v>
      </c>
      <c r="D51" s="6"/>
      <c r="E51" s="6">
        <f>P11</f>
        <v>22982.767941305523</v>
      </c>
      <c r="F51" s="26"/>
      <c r="G51" s="24"/>
      <c r="H51" s="25"/>
      <c r="I51" s="24"/>
      <c r="J51" s="23"/>
      <c r="K51" s="24"/>
      <c r="L51" s="24"/>
      <c r="M51" s="24"/>
      <c r="N51" s="24"/>
      <c r="O51" s="23"/>
      <c r="Q51" s="14">
        <f>SUM(D51:P51)</f>
        <v>22982.767941305523</v>
      </c>
    </row>
    <row r="52" spans="3:17" ht="13.5" thickBot="1" x14ac:dyDescent="0.25">
      <c r="C52" s="17" t="s">
        <v>7</v>
      </c>
      <c r="D52" s="6"/>
      <c r="E52" s="6"/>
      <c r="F52" s="16"/>
      <c r="G52" s="6"/>
      <c r="H52" s="6"/>
      <c r="I52" s="6"/>
      <c r="J52" s="9"/>
      <c r="K52" s="6"/>
      <c r="L52" s="6"/>
      <c r="M52" s="6"/>
      <c r="N52" s="6"/>
      <c r="O52" s="9"/>
      <c r="P52" s="6"/>
      <c r="Q52" s="14">
        <f>SUM(D52:P52)</f>
        <v>0</v>
      </c>
    </row>
    <row r="53" spans="3:17" ht="13.5" thickBot="1" x14ac:dyDescent="0.25">
      <c r="C53" s="4" t="s">
        <v>9</v>
      </c>
      <c r="D53" s="3"/>
      <c r="E53" s="3">
        <f t="shared" ref="E53:Q53" si="11">SUM(E51-E52)</f>
        <v>22982.767941305523</v>
      </c>
      <c r="F53" s="3">
        <f t="shared" si="11"/>
        <v>0</v>
      </c>
      <c r="G53" s="3">
        <f t="shared" si="11"/>
        <v>0</v>
      </c>
      <c r="H53" s="3">
        <f t="shared" si="11"/>
        <v>0</v>
      </c>
      <c r="I53" s="3">
        <f t="shared" si="11"/>
        <v>0</v>
      </c>
      <c r="J53" s="3">
        <f t="shared" si="11"/>
        <v>0</v>
      </c>
      <c r="K53" s="3">
        <f t="shared" si="11"/>
        <v>0</v>
      </c>
      <c r="L53" s="3">
        <f t="shared" si="11"/>
        <v>0</v>
      </c>
      <c r="M53" s="3">
        <f t="shared" si="11"/>
        <v>0</v>
      </c>
      <c r="N53" s="3">
        <f t="shared" si="11"/>
        <v>0</v>
      </c>
      <c r="O53" s="3">
        <f t="shared" si="11"/>
        <v>0</v>
      </c>
      <c r="P53" s="3">
        <f t="shared" si="11"/>
        <v>0</v>
      </c>
      <c r="Q53" s="3">
        <f t="shared" si="11"/>
        <v>22982.767941305523</v>
      </c>
    </row>
    <row r="54" spans="3:17" x14ac:dyDescent="0.2"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0"/>
    </row>
    <row r="55" spans="3:17" x14ac:dyDescent="0.2">
      <c r="C55" s="19" t="s">
        <v>10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8"/>
    </row>
    <row r="56" spans="3:17" x14ac:dyDescent="0.2">
      <c r="C56" s="17" t="s">
        <v>29</v>
      </c>
      <c r="D56" s="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4">
        <f t="shared" ref="Q56:Q75" si="12">SUM(D56:P56)</f>
        <v>0</v>
      </c>
    </row>
    <row r="57" spans="3:17" x14ac:dyDescent="0.2">
      <c r="C57" s="17" t="s">
        <v>30</v>
      </c>
      <c r="D57" s="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4">
        <f t="shared" si="12"/>
        <v>0</v>
      </c>
    </row>
    <row r="58" spans="3:17" x14ac:dyDescent="0.2">
      <c r="C58" s="17" t="s">
        <v>31</v>
      </c>
      <c r="D58" s="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4">
        <f t="shared" si="12"/>
        <v>0</v>
      </c>
    </row>
    <row r="59" spans="3:17" x14ac:dyDescent="0.2">
      <c r="C59" s="17" t="s">
        <v>16</v>
      </c>
      <c r="D59" s="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4">
        <f t="shared" si="12"/>
        <v>0</v>
      </c>
    </row>
    <row r="60" spans="3:17" x14ac:dyDescent="0.2">
      <c r="C60" s="17" t="s">
        <v>32</v>
      </c>
      <c r="D60" s="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4">
        <f t="shared" si="12"/>
        <v>0</v>
      </c>
    </row>
    <row r="61" spans="3:17" x14ac:dyDescent="0.2">
      <c r="C61" s="17" t="s">
        <v>33</v>
      </c>
      <c r="D61" s="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4">
        <f t="shared" si="12"/>
        <v>0</v>
      </c>
    </row>
    <row r="62" spans="3:17" x14ac:dyDescent="0.2">
      <c r="C62" s="17" t="s">
        <v>34</v>
      </c>
      <c r="D62" s="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4">
        <f t="shared" si="12"/>
        <v>0</v>
      </c>
    </row>
    <row r="63" spans="3:17" x14ac:dyDescent="0.2">
      <c r="C63" s="17" t="s">
        <v>35</v>
      </c>
      <c r="D63" s="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4">
        <f t="shared" si="12"/>
        <v>0</v>
      </c>
    </row>
    <row r="64" spans="3:17" x14ac:dyDescent="0.2">
      <c r="C64" s="17" t="s">
        <v>17</v>
      </c>
      <c r="D64" s="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4">
        <f t="shared" si="12"/>
        <v>0</v>
      </c>
    </row>
    <row r="65" spans="3:17" x14ac:dyDescent="0.2">
      <c r="C65" s="17" t="s">
        <v>36</v>
      </c>
      <c r="D65" s="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4">
        <f t="shared" si="12"/>
        <v>0</v>
      </c>
    </row>
    <row r="66" spans="3:17" x14ac:dyDescent="0.2">
      <c r="C66" s="17" t="s">
        <v>37</v>
      </c>
      <c r="D66" s="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4">
        <f t="shared" si="12"/>
        <v>0</v>
      </c>
    </row>
    <row r="67" spans="3:17" x14ac:dyDescent="0.2">
      <c r="C67" s="17" t="s">
        <v>38</v>
      </c>
      <c r="D67" s="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4">
        <f t="shared" si="12"/>
        <v>0</v>
      </c>
    </row>
    <row r="68" spans="3:17" x14ac:dyDescent="0.2">
      <c r="C68" s="17" t="s">
        <v>19</v>
      </c>
      <c r="D68" s="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4">
        <f t="shared" si="12"/>
        <v>0</v>
      </c>
    </row>
    <row r="69" spans="3:17" x14ac:dyDescent="0.2">
      <c r="C69" s="17" t="s">
        <v>20</v>
      </c>
      <c r="D69" s="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4">
        <f t="shared" si="12"/>
        <v>0</v>
      </c>
    </row>
    <row r="70" spans="3:17" x14ac:dyDescent="0.2">
      <c r="C70" s="17" t="s">
        <v>39</v>
      </c>
      <c r="D70" s="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4">
        <f t="shared" si="12"/>
        <v>0</v>
      </c>
    </row>
    <row r="71" spans="3:17" x14ac:dyDescent="0.2">
      <c r="C71" s="17" t="s">
        <v>40</v>
      </c>
      <c r="D71" s="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4">
        <f t="shared" si="12"/>
        <v>0</v>
      </c>
    </row>
    <row r="72" spans="3:17" x14ac:dyDescent="0.2">
      <c r="C72" s="17" t="s">
        <v>41</v>
      </c>
      <c r="D72" s="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4">
        <f t="shared" si="12"/>
        <v>0</v>
      </c>
    </row>
    <row r="73" spans="3:17" x14ac:dyDescent="0.2">
      <c r="C73" s="13" t="s">
        <v>42</v>
      </c>
      <c r="D73" s="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4">
        <f t="shared" si="12"/>
        <v>0</v>
      </c>
    </row>
    <row r="74" spans="3:17" ht="13.5" thickBot="1" x14ac:dyDescent="0.25">
      <c r="C74" s="13" t="s">
        <v>43</v>
      </c>
      <c r="D74" s="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1">
        <f t="shared" si="12"/>
        <v>0</v>
      </c>
    </row>
    <row r="75" spans="3:17" ht="13.5" thickBot="1" x14ac:dyDescent="0.25">
      <c r="C75" s="4" t="s">
        <v>25</v>
      </c>
      <c r="D75" s="3"/>
      <c r="E75" s="3">
        <f t="shared" ref="E75:P75" si="13">SUM(E56:E74)</f>
        <v>0</v>
      </c>
      <c r="F75" s="3">
        <f t="shared" si="13"/>
        <v>0</v>
      </c>
      <c r="G75" s="3">
        <f t="shared" si="13"/>
        <v>0</v>
      </c>
      <c r="H75" s="3">
        <f t="shared" si="13"/>
        <v>0</v>
      </c>
      <c r="I75" s="3">
        <f t="shared" si="13"/>
        <v>0</v>
      </c>
      <c r="J75" s="3">
        <f t="shared" si="13"/>
        <v>0</v>
      </c>
      <c r="K75" s="3">
        <f t="shared" si="13"/>
        <v>0</v>
      </c>
      <c r="L75" s="3">
        <f t="shared" si="13"/>
        <v>0</v>
      </c>
      <c r="M75" s="3">
        <f t="shared" si="13"/>
        <v>0</v>
      </c>
      <c r="N75" s="3">
        <f t="shared" si="13"/>
        <v>0</v>
      </c>
      <c r="O75" s="3">
        <f t="shared" si="13"/>
        <v>0</v>
      </c>
      <c r="P75" s="3">
        <f t="shared" si="13"/>
        <v>0</v>
      </c>
      <c r="Q75" s="10">
        <f t="shared" si="12"/>
        <v>0</v>
      </c>
    </row>
    <row r="76" spans="3:17" ht="13.5" thickBot="1" x14ac:dyDescent="0.25">
      <c r="C76" s="7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8"/>
    </row>
    <row r="77" spans="3:17" ht="13.5" thickBot="1" x14ac:dyDescent="0.25">
      <c r="C77" s="4" t="s">
        <v>26</v>
      </c>
      <c r="D77" s="3">
        <f>+P44</f>
        <v>290637.99652348633</v>
      </c>
      <c r="E77" s="3">
        <f t="shared" ref="E77:P77" si="14">E53-E75</f>
        <v>22982.767941305523</v>
      </c>
      <c r="F77" s="3">
        <f t="shared" si="14"/>
        <v>0</v>
      </c>
      <c r="G77" s="3">
        <f t="shared" si="14"/>
        <v>0</v>
      </c>
      <c r="H77" s="3">
        <f t="shared" si="14"/>
        <v>0</v>
      </c>
      <c r="I77" s="3">
        <f t="shared" si="14"/>
        <v>0</v>
      </c>
      <c r="J77" s="3">
        <f t="shared" si="14"/>
        <v>0</v>
      </c>
      <c r="K77" s="3">
        <f t="shared" si="14"/>
        <v>0</v>
      </c>
      <c r="L77" s="3">
        <f t="shared" si="14"/>
        <v>0</v>
      </c>
      <c r="M77" s="3">
        <f t="shared" si="14"/>
        <v>0</v>
      </c>
      <c r="N77" s="3">
        <f t="shared" si="14"/>
        <v>0</v>
      </c>
      <c r="O77" s="3">
        <f t="shared" si="14"/>
        <v>0</v>
      </c>
      <c r="P77" s="3">
        <f t="shared" si="14"/>
        <v>0</v>
      </c>
      <c r="Q77" s="2">
        <f>SUM(D77:P77)</f>
        <v>313620.76446479186</v>
      </c>
    </row>
    <row r="78" spans="3:17" ht="13.5" thickBot="1" x14ac:dyDescent="0.25"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/>
    </row>
    <row r="79" spans="3:17" ht="13.5" thickBot="1" x14ac:dyDescent="0.25">
      <c r="C79" s="4" t="s">
        <v>27</v>
      </c>
      <c r="D79" s="3"/>
      <c r="E79" s="3">
        <f t="shared" ref="E79:P79" si="15">D81</f>
        <v>290637.99652348633</v>
      </c>
      <c r="F79" s="3">
        <f t="shared" si="15"/>
        <v>313620.76446479186</v>
      </c>
      <c r="G79" s="3">
        <f t="shared" si="15"/>
        <v>313620.76446479186</v>
      </c>
      <c r="H79" s="3">
        <f t="shared" si="15"/>
        <v>313620.76446479186</v>
      </c>
      <c r="I79" s="3">
        <f t="shared" si="15"/>
        <v>313620.76446479186</v>
      </c>
      <c r="J79" s="3">
        <f t="shared" si="15"/>
        <v>313620.76446479186</v>
      </c>
      <c r="K79" s="3">
        <f t="shared" si="15"/>
        <v>313620.76446479186</v>
      </c>
      <c r="L79" s="3">
        <f t="shared" si="15"/>
        <v>313620.76446479186</v>
      </c>
      <c r="M79" s="3">
        <f t="shared" si="15"/>
        <v>313620.76446479186</v>
      </c>
      <c r="N79" s="3">
        <f t="shared" si="15"/>
        <v>313620.76446479186</v>
      </c>
      <c r="O79" s="3">
        <f t="shared" si="15"/>
        <v>313620.76446479186</v>
      </c>
      <c r="P79" s="3">
        <f t="shared" si="15"/>
        <v>313620.76446479186</v>
      </c>
      <c r="Q79" s="2"/>
    </row>
    <row r="80" spans="3:17" ht="13.5" thickBot="1" x14ac:dyDescent="0.25"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/>
    </row>
    <row r="81" spans="3:17" ht="13.5" thickBot="1" x14ac:dyDescent="0.25">
      <c r="C81" s="4" t="s">
        <v>28</v>
      </c>
      <c r="D81" s="3">
        <f t="shared" ref="D81:P81" si="16">D79+D77</f>
        <v>290637.99652348633</v>
      </c>
      <c r="E81" s="3">
        <f t="shared" si="16"/>
        <v>313620.76446479186</v>
      </c>
      <c r="F81" s="3">
        <f t="shared" si="16"/>
        <v>313620.76446479186</v>
      </c>
      <c r="G81" s="3">
        <f t="shared" si="16"/>
        <v>313620.76446479186</v>
      </c>
      <c r="H81" s="3">
        <f t="shared" si="16"/>
        <v>313620.76446479186</v>
      </c>
      <c r="I81" s="3">
        <f t="shared" si="16"/>
        <v>313620.76446479186</v>
      </c>
      <c r="J81" s="3">
        <f t="shared" si="16"/>
        <v>313620.76446479186</v>
      </c>
      <c r="K81" s="3">
        <f t="shared" si="16"/>
        <v>313620.76446479186</v>
      </c>
      <c r="L81" s="3">
        <f t="shared" si="16"/>
        <v>313620.76446479186</v>
      </c>
      <c r="M81" s="3">
        <f t="shared" si="16"/>
        <v>313620.76446479186</v>
      </c>
      <c r="N81" s="3">
        <f t="shared" si="16"/>
        <v>313620.76446479186</v>
      </c>
      <c r="O81" s="3">
        <f t="shared" si="16"/>
        <v>313620.76446479186</v>
      </c>
      <c r="P81" s="3">
        <f t="shared" si="16"/>
        <v>313620.76446479186</v>
      </c>
      <c r="Q81" s="2"/>
    </row>
  </sheetData>
  <mergeCells count="1">
    <mergeCell ref="E6:E7"/>
  </mergeCells>
  <printOptions horizontalCentered="1"/>
  <pageMargins left="0.23622047244094499" right="0.23622047244094499" top="0.74803149606299202" bottom="0.74803149606299202" header="0.23622047244094499" footer="0.511811023622047"/>
  <pageSetup scale="80" orientation="landscape" r:id="rId1"/>
  <headerFooter alignWithMargins="0"/>
  <rowBreaks count="1" manualBreakCount="1">
    <brk id="45" min="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054469-8cc2-42e1-a863-5a9ae360fb74">
      <Terms xmlns="http://schemas.microsoft.com/office/infopath/2007/PartnerControls"/>
    </lcf76f155ced4ddcb4097134ff3c332f>
    <TaxCatchAll xmlns="8f8176f6-2ce6-481b-af2c-a8ea29f853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3758EF7DFC54CABD3E4F6DF2A14A5" ma:contentTypeVersion="13" ma:contentTypeDescription="Create a new document." ma:contentTypeScope="" ma:versionID="ba45f62a109e0de5dfd0de38da2d3823">
  <xsd:schema xmlns:xsd="http://www.w3.org/2001/XMLSchema" xmlns:xs="http://www.w3.org/2001/XMLSchema" xmlns:p="http://schemas.microsoft.com/office/2006/metadata/properties" xmlns:ns2="f5054469-8cc2-42e1-a863-5a9ae360fb74" xmlns:ns3="8f8176f6-2ce6-481b-af2c-a8ea29f853ca" targetNamespace="http://schemas.microsoft.com/office/2006/metadata/properties" ma:root="true" ma:fieldsID="b3a3c77df99bf59174dd19c00d696b64" ns2:_="" ns3:_="">
    <xsd:import namespace="f5054469-8cc2-42e1-a863-5a9ae360fb74"/>
    <xsd:import namespace="8f8176f6-2ce6-481b-af2c-a8ea29f85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54469-8cc2-42e1-a863-5a9ae360f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1e0bdb6-a5e6-41f0-b582-7a672e362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176f6-2ce6-481b-af2c-a8ea29f853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2415444-b0fc-4dcd-b1e1-4d954ea36b1c}" ma:internalName="TaxCatchAll" ma:showField="CatchAllData" ma:web="8f8176f6-2ce6-481b-af2c-a8ea29f853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6BFC1-023C-4911-A0C9-CAB15F63D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64CEE3-8417-4AC4-8F5E-3D38C36ECC14}">
  <ds:schemaRefs>
    <ds:schemaRef ds:uri="http://schemas.microsoft.com/office/2006/metadata/properties"/>
    <ds:schemaRef ds:uri="http://schemas.microsoft.com/office/infopath/2007/PartnerControls"/>
    <ds:schemaRef ds:uri="f5054469-8cc2-42e1-a863-5a9ae360fb74"/>
    <ds:schemaRef ds:uri="8f8176f6-2ce6-481b-af2c-a8ea29f853ca"/>
  </ds:schemaRefs>
</ds:datastoreItem>
</file>

<file path=customXml/itemProps3.xml><?xml version="1.0" encoding="utf-8"?>
<ds:datastoreItem xmlns:ds="http://schemas.openxmlformats.org/officeDocument/2006/customXml" ds:itemID="{ACE77114-0671-4D58-84B3-06EC76302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54469-8cc2-42e1-a863-5a9ae360fb74"/>
    <ds:schemaRef ds:uri="8f8176f6-2ce6-481b-af2c-a8ea29f85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Forecast 24 Months</vt:lpstr>
      <vt:lpstr>'Cash Flow Forecast 24 Months'!Print_Area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Chaim Orelowitz</dc:creator>
  <cp:keywords/>
  <dc:description/>
  <cp:lastModifiedBy>Chaim Orelowitz</cp:lastModifiedBy>
  <cp:revision/>
  <dcterms:created xsi:type="dcterms:W3CDTF">2023-05-03T17:01:32Z</dcterms:created>
  <dcterms:modified xsi:type="dcterms:W3CDTF">2024-01-22T16:37:22Z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0x01010000C3758EF7DFC54CABD3E4F6DF2A14A5</vt:lpwstr>
  </property>
  <property fmtid="{D5CDD505-2E9C-101B-9397-08002B2CF9AE}" pid="3" name="MediaServiceImageTags">
    <vt:lpwstr/>
  </property>
</Properties>
</file>